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B41B4B7E-9D45-405C-802F-F3448BE831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M27" i="1"/>
  <c r="J27" i="1"/>
  <c r="M26" i="1"/>
  <c r="J26" i="1"/>
  <c r="M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4" i="1"/>
  <c r="J4" i="1"/>
  <c r="M3" i="1"/>
  <c r="J3" i="1"/>
</calcChain>
</file>

<file path=xl/sharedStrings.xml><?xml version="1.0" encoding="utf-8"?>
<sst xmlns="http://schemas.openxmlformats.org/spreadsheetml/2006/main" count="40" uniqueCount="40">
  <si>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</si>
  <si>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</si>
  <si>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</si>
  <si>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</si>
  <si>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</si>
  <si>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</si>
  <si>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</si>
  <si>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</si>
  <si>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</si>
  <si>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</si>
  <si>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</si>
  <si>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</si>
  <si>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</si>
  <si>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</si>
  <si>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</si>
  <si>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</si>
  <si>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</si>
  <si>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</si>
  <si>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</si>
  <si>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</si>
  <si>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</si>
  <si>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</si>
  <si>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</si>
  <si>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/>
  </si>
  <si>
    <t>College</t>
  </si>
  <si>
    <t># Proposals Differences</t>
  </si>
  <si>
    <t># Awards Differences</t>
  </si>
  <si>
    <t>$ Awards Differences</t>
  </si>
  <si>
    <t>$ Proposals Differences</t>
  </si>
  <si>
    <t># Proposals FY22</t>
  </si>
  <si>
    <t>$ Proposals FY22</t>
  </si>
  <si>
    <t># Awards FY22</t>
  </si>
  <si>
    <t>Table A1:  FY 22 vs. 23 College Comparisons of Proposals and Awards (All Sources)</t>
  </si>
  <si>
    <t># Proposals FY23</t>
  </si>
  <si>
    <t>College of Hlth &amp; Human Sci</t>
  </si>
  <si>
    <t>Moran College Entrepreneurship</t>
  </si>
  <si>
    <t>$ Proposals FY23</t>
  </si>
  <si>
    <t>$ Awards     FY22</t>
  </si>
  <si>
    <t>$ Awards     FY23</t>
  </si>
  <si>
    <t># Awards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</si>
</sst>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9" x14ac:knownFonts="1">
    <font>
      <sz val="11"/>
      <color theme="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 applyBorder="1" applyAlignment="1"/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3" fillId="3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38" fontId="5" fillId="2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38" fontId="6" fillId="3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8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38" fontId="5" fillId="0" borderId="1" xfId="0" applyNumberFormat="1" applyFont="1" applyFill="1" applyBorder="1"/>
    <xf numFmtId="0" fontId="6" fillId="3" borderId="3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right"/>
    </xf>
    <xf numFmtId="38" fontId="6" fillId="4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</cellXfs>
  <cellStyles count="2">
    <cellStyle name="Normal" xfId="0" builtinId="0"/>
    <cellStyle name="Normal 2" xfId="1" xr:uid="{5EFCD8AE-D118-42F7-9E27-EB803212D6A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tabSelected="1" workbookViewId="0">
      <pane ySplit="2" topLeftCell="A3" activePane="bottomLeft" state="frozen"/>
      <selection pane="bottomLeft" sqref="A1:M1"/>
    </sheetView>
  </sheetViews>
  <sheetFormatPr defaultColWidth="8.88671875" defaultRowHeight="13.8" customHeight="1" x14ac:dyDescent="0.25"/>
  <cols>
    <col min="1" max="1" width="39.109375" style="3" customWidth="1"/>
    <col min="2" max="13" width="14.5546875" style="3" customWidth="1"/>
    <col min="14" max="16384" width="8.88671875" style="3"/>
  </cols>
  <sheetData>
    <row r="1" spans="1:15" s="2" customFormat="1" ht="27.6" customHeight="1" x14ac:dyDescent="0.3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 s="2" customFormat="1" ht="28.2" customHeight="1" x14ac:dyDescent="0.3">
      <c r="A2" s="6" t="s">
        <v>24</v>
      </c>
      <c r="B2" s="7" t="s">
        <v>29</v>
      </c>
      <c r="C2" s="7" t="s">
        <v>33</v>
      </c>
      <c r="D2" s="5" t="s">
        <v>25</v>
      </c>
      <c r="E2" s="7" t="s">
        <v>30</v>
      </c>
      <c r="F2" s="7" t="s">
        <v>36</v>
      </c>
      <c r="G2" s="5" t="s">
        <v>28</v>
      </c>
      <c r="H2" s="5" t="s">
        <v>31</v>
      </c>
      <c r="I2" s="5" t="s">
        <v>39</v>
      </c>
      <c r="J2" s="5" t="s">
        <v>26</v>
      </c>
      <c r="K2" s="5" t="s">
        <v>37</v>
      </c>
      <c r="L2" s="5" t="s">
        <v>38</v>
      </c>
      <c r="M2" s="5" t="s">
        <v>27</v>
      </c>
    </row>
    <row r="3" spans="1:15" ht="16.2" customHeight="1" x14ac:dyDescent="0.25">
      <c r="A3" s="8" t="s">
        <v>0</v>
      </c>
      <c r="B3" s="9">
        <v>382.42</v>
      </c>
      <c r="C3" s="9">
        <v>343.81</v>
      </c>
      <c r="D3" s="9">
        <v>-38.610000000000298</v>
      </c>
      <c r="E3" s="10">
        <v>231611001.26859999</v>
      </c>
      <c r="F3" s="10">
        <v>177312191.03999999</v>
      </c>
      <c r="G3" s="10">
        <v>-54298810.228599802</v>
      </c>
      <c r="H3" s="9">
        <v>345</v>
      </c>
      <c r="I3" s="14">
        <v>320.42</v>
      </c>
      <c r="J3" s="14">
        <f>I3-H3</f>
        <v>-24.579999999999984</v>
      </c>
      <c r="K3" s="10">
        <v>55829883.530000001</v>
      </c>
      <c r="L3" s="15">
        <v>53706434.939000003</v>
      </c>
      <c r="M3" s="15">
        <f>L3-K3</f>
        <v>-2123448.5909999982</v>
      </c>
    </row>
    <row r="4" spans="1:15" ht="16.2" customHeight="1" x14ac:dyDescent="0.25">
      <c r="A4" s="8" t="s">
        <v>1</v>
      </c>
      <c r="B4" s="9">
        <v>3</v>
      </c>
      <c r="C4" s="9">
        <v>2</v>
      </c>
      <c r="D4" s="9">
        <v>-1</v>
      </c>
      <c r="E4" s="10">
        <v>583602</v>
      </c>
      <c r="F4" s="10">
        <v>360876</v>
      </c>
      <c r="G4" s="10">
        <v>-222726</v>
      </c>
      <c r="H4" s="9">
        <v>2</v>
      </c>
      <c r="I4" s="14">
        <v>2</v>
      </c>
      <c r="J4" s="14">
        <f t="shared" ref="J4:J27" si="0">I4-H4</f>
        <v>0</v>
      </c>
      <c r="K4" s="10">
        <v>125297</v>
      </c>
      <c r="L4" s="15">
        <v>148050</v>
      </c>
      <c r="M4" s="15">
        <f t="shared" ref="M4:M27" si="1">L4-K4</f>
        <v>22753</v>
      </c>
    </row>
    <row r="5" spans="1:15" ht="16.2" customHeight="1" x14ac:dyDescent="0.25">
      <c r="A5" s="8" t="s">
        <v>2</v>
      </c>
      <c r="B5" s="9">
        <v>39.369999999999997</v>
      </c>
      <c r="C5" s="9">
        <v>39.15</v>
      </c>
      <c r="D5" s="9">
        <v>-0.219999999999999</v>
      </c>
      <c r="E5" s="10">
        <v>23549115.762400001</v>
      </c>
      <c r="F5" s="10">
        <v>28676992.539999999</v>
      </c>
      <c r="G5" s="10">
        <v>5127876.7776000099</v>
      </c>
      <c r="H5" s="9">
        <v>27</v>
      </c>
      <c r="I5" s="14">
        <v>24.73</v>
      </c>
      <c r="J5" s="14">
        <f t="shared" si="0"/>
        <v>-2.2699999999999996</v>
      </c>
      <c r="K5" s="10">
        <v>4174505.79</v>
      </c>
      <c r="L5" s="15">
        <v>3960095.5830000001</v>
      </c>
      <c r="M5" s="15">
        <f t="shared" si="1"/>
        <v>-214410.20699999994</v>
      </c>
    </row>
    <row r="6" spans="1:15" ht="16.2" customHeight="1" x14ac:dyDescent="0.25">
      <c r="A6" s="8" t="s">
        <v>3</v>
      </c>
      <c r="B6" s="9">
        <v>29</v>
      </c>
      <c r="C6" s="9">
        <v>30.3</v>
      </c>
      <c r="D6" s="9">
        <v>1.3</v>
      </c>
      <c r="E6" s="10">
        <v>7645516.9100000001</v>
      </c>
      <c r="F6" s="10">
        <v>7443963.7999999998</v>
      </c>
      <c r="G6" s="10">
        <v>-201553.11</v>
      </c>
      <c r="H6" s="9">
        <v>8</v>
      </c>
      <c r="I6" s="14">
        <v>14</v>
      </c>
      <c r="J6" s="14">
        <f t="shared" si="0"/>
        <v>6</v>
      </c>
      <c r="K6" s="10">
        <v>1183066</v>
      </c>
      <c r="L6" s="15">
        <v>1951600.4</v>
      </c>
      <c r="M6" s="15">
        <f t="shared" si="1"/>
        <v>768534.39999999991</v>
      </c>
    </row>
    <row r="7" spans="1:15" ht="16.2" customHeight="1" x14ac:dyDescent="0.25">
      <c r="A7" s="8" t="s">
        <v>4</v>
      </c>
      <c r="B7" s="9">
        <v>63.47</v>
      </c>
      <c r="C7" s="9">
        <v>79.150000000000006</v>
      </c>
      <c r="D7" s="9">
        <v>15.68</v>
      </c>
      <c r="E7" s="10">
        <v>23480065.09</v>
      </c>
      <c r="F7" s="10">
        <v>30364445.210000001</v>
      </c>
      <c r="G7" s="10">
        <v>6884380.1200000001</v>
      </c>
      <c r="H7" s="9">
        <v>68</v>
      </c>
      <c r="I7" s="14">
        <v>83.6</v>
      </c>
      <c r="J7" s="14">
        <f t="shared" si="0"/>
        <v>15.599999999999994</v>
      </c>
      <c r="K7" s="10">
        <v>8727069.8900000006</v>
      </c>
      <c r="L7" s="15">
        <v>14174502.835000001</v>
      </c>
      <c r="M7" s="15">
        <f t="shared" si="1"/>
        <v>5447432.9450000003</v>
      </c>
    </row>
    <row r="8" spans="1:15" ht="16.2" customHeight="1" x14ac:dyDescent="0.25">
      <c r="A8" s="8" t="s">
        <v>5</v>
      </c>
      <c r="B8" s="9">
        <v>159.85</v>
      </c>
      <c r="C8" s="9">
        <v>172.97</v>
      </c>
      <c r="D8" s="9">
        <v>13.12</v>
      </c>
      <c r="E8" s="10">
        <v>63210281.404399998</v>
      </c>
      <c r="F8" s="10">
        <v>98408532.200000003</v>
      </c>
      <c r="G8" s="10">
        <v>35198250.795599997</v>
      </c>
      <c r="H8" s="9">
        <v>104</v>
      </c>
      <c r="I8" s="14">
        <v>122</v>
      </c>
      <c r="J8" s="14">
        <f t="shared" si="0"/>
        <v>18</v>
      </c>
      <c r="K8" s="10">
        <v>19401151.739999998</v>
      </c>
      <c r="L8" s="15">
        <v>17157105.809999999</v>
      </c>
      <c r="M8" s="15">
        <f t="shared" si="1"/>
        <v>-2244045.9299999997</v>
      </c>
    </row>
    <row r="9" spans="1:15" ht="16.2" customHeight="1" x14ac:dyDescent="0.25">
      <c r="A9" s="8" t="s">
        <v>6</v>
      </c>
      <c r="B9" s="9">
        <v>8.5</v>
      </c>
      <c r="C9" s="9">
        <v>3.22</v>
      </c>
      <c r="D9" s="9">
        <v>-5.28</v>
      </c>
      <c r="E9" s="10">
        <v>406512</v>
      </c>
      <c r="F9" s="10">
        <v>428147</v>
      </c>
      <c r="G9" s="10">
        <v>21635</v>
      </c>
      <c r="H9" s="9">
        <v>9</v>
      </c>
      <c r="I9" s="14">
        <v>4.5</v>
      </c>
      <c r="J9" s="14">
        <f t="shared" si="0"/>
        <v>-4.5</v>
      </c>
      <c r="K9" s="10">
        <v>608884.03</v>
      </c>
      <c r="L9" s="15">
        <v>630064.1</v>
      </c>
      <c r="M9" s="15">
        <f t="shared" si="1"/>
        <v>21180.069999999949</v>
      </c>
    </row>
    <row r="10" spans="1:15" ht="16.2" customHeight="1" x14ac:dyDescent="0.25">
      <c r="A10" s="8" t="s">
        <v>34</v>
      </c>
      <c r="B10" s="9">
        <v>61.16</v>
      </c>
      <c r="C10" s="9">
        <v>63.21</v>
      </c>
      <c r="D10" s="9">
        <v>2.0499999999999901</v>
      </c>
      <c r="E10" s="10">
        <v>29026972.390000001</v>
      </c>
      <c r="F10" s="10">
        <v>24639174.140000001</v>
      </c>
      <c r="G10" s="10">
        <v>-4387798.25</v>
      </c>
      <c r="H10" s="9">
        <v>39</v>
      </c>
      <c r="I10" s="14">
        <v>24</v>
      </c>
      <c r="J10" s="14">
        <f t="shared" si="0"/>
        <v>-15</v>
      </c>
      <c r="K10" s="10">
        <v>5555602.5999999996</v>
      </c>
      <c r="L10" s="15">
        <v>6835952.75</v>
      </c>
      <c r="M10" s="15">
        <f t="shared" si="1"/>
        <v>1280350.1500000004</v>
      </c>
    </row>
    <row r="11" spans="1:15" ht="16.2" customHeight="1" x14ac:dyDescent="0.25">
      <c r="A11" s="8" t="s">
        <v>7</v>
      </c>
      <c r="B11" s="9">
        <v>3</v>
      </c>
      <c r="C11" s="9">
        <v>2.5</v>
      </c>
      <c r="D11" s="9">
        <v>-0.5</v>
      </c>
      <c r="E11" s="10">
        <v>392236</v>
      </c>
      <c r="F11" s="10">
        <v>286000</v>
      </c>
      <c r="G11" s="10">
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>
      <c r="L11" s="15">
        <v>266000</v>
      </c>
      <c r="M11" s="15">
        <f t="shared" si="1"/>
        <v>-75918</v>
      </c>
    </row>
    <row r="12" spans="1:15" ht="16.2" customHeight="1" x14ac:dyDescent="0.25">
      <c r="A12" s="8" t="s">
        <v>8</v>
      </c>
      <c r="B12" s="9">
        <v>120.81</v>
      </c>
      <c r="C12" s="9">
        <v>123.4</v>
      </c>
      <c r="D12" s="9">
        <v>2.5899999999998502</v>
      </c>
      <c r="E12" s="10">
        <v>127738000.17</v>
      </c>
      <c r="F12" s="10">
        <v>111284355.69</v>
      </c>
      <c r="G12" s="10">
        <v>-16453644.48</v>
      </c>
      <c r="H12" s="9">
        <v>102</v>
      </c>
      <c r="I12" s="14">
        <v>102.76</v>
      </c>
      <c r="J12" s="14">
        <f t="shared" si="0"/>
        <v>0.76000000000000512</v>
      </c>
      <c r="K12" s="10">
        <v>26358645.5</v>
      </c>
      <c r="L12" s="15">
        <v>29203255.339000002</v>
      </c>
      <c r="M12" s="15">
        <f t="shared" si="1"/>
        <v>2844609.8390000015</v>
      </c>
    </row>
    <row r="13" spans="1:15" ht="16.2" customHeight="1" x14ac:dyDescent="0.25">
      <c r="A13" s="8" t="s">
        <v>9</v>
      </c>
      <c r="B13" s="9">
        <v>0</v>
      </c>
      <c r="C13" s="9">
        <v>0</v>
      </c>
      <c r="D13" s="9">
        <v>0</v>
      </c>
      <c r="E13" s="10">
        <v>0</v>
      </c>
      <c r="F13" s="10">
        <v>0</v>
      </c>
      <c r="G13" s="10">
        <v>0</v>
      </c>
      <c r="H13" s="9">
        <v>0</v>
      </c>
      <c r="I13" s="16">
        <v>0</v>
      </c>
      <c r="J13" s="14">
        <f t="shared" si="0"/>
        <v>0</v>
      </c>
      <c r="K13" s="10">
        <v>0</v>
      </c>
      <c r="L13" s="17">
        <v>0</v>
      </c>
      <c r="M13" s="15">
        <f t="shared" si="1"/>
        <v>0</v>
      </c>
    </row>
    <row r="14" spans="1:15" ht="16.2" customHeight="1" x14ac:dyDescent="0.25">
      <c r="A14" s="8" t="s">
        <v>10</v>
      </c>
      <c r="B14" s="9">
        <v>1.05</v>
      </c>
      <c r="C14" s="9">
        <v>3</v>
      </c>
      <c r="D14" s="9">
        <v>1.95</v>
      </c>
      <c r="E14" s="10">
        <v>432065.75</v>
      </c>
      <c r="F14" s="10">
        <v>101256</v>
      </c>
      <c r="G14" s="10">
        <v>-330809.75</v>
      </c>
      <c r="H14" s="9">
        <v>2</v>
      </c>
      <c r="I14" s="14">
        <v>0</v>
      </c>
      <c r="J14" s="14">
        <f t="shared" si="0"/>
        <v>-2</v>
      </c>
      <c r="K14" s="10">
        <v>903162.37</v>
      </c>
      <c r="L14" s="15">
        <v>0</v>
      </c>
      <c r="M14" s="15">
        <f t="shared" si="1"/>
        <v>-903162.37</v>
      </c>
    </row>
    <row r="15" spans="1:15" ht="16.2" customHeight="1" x14ac:dyDescent="0.25">
      <c r="A15" s="8" t="s">
        <v>11</v>
      </c>
      <c r="B15" s="9">
        <v>28.2</v>
      </c>
      <c r="C15" s="9">
        <v>71.31</v>
      </c>
      <c r="D15" s="9">
        <v>43.11</v>
      </c>
      <c r="E15" s="10">
        <v>24463928.670000002</v>
      </c>
      <c r="F15" s="10">
        <v>156420130.40000001</v>
      </c>
      <c r="G15" s="10">
        <v>131956201.73</v>
      </c>
      <c r="H15" s="9">
        <v>15</v>
      </c>
      <c r="I15" s="14">
        <v>50.35</v>
      </c>
      <c r="J15" s="14">
        <f t="shared" si="0"/>
        <v>35.35</v>
      </c>
      <c r="K15" s="10">
        <v>2238015.35</v>
      </c>
      <c r="L15" s="15">
        <v>20937006.969999999</v>
      </c>
      <c r="M15" s="15">
        <f t="shared" si="1"/>
        <v>18698991.619999997</v>
      </c>
    </row>
    <row r="16" spans="1:15" ht="16.2" customHeight="1" x14ac:dyDescent="0.25">
      <c r="A16" s="8" t="s">
        <v>12</v>
      </c>
      <c r="B16" s="9">
        <v>72.66</v>
      </c>
      <c r="C16" s="9">
        <v>77.72</v>
      </c>
      <c r="D16" s="9">
        <v>5.06000000000002</v>
      </c>
      <c r="E16" s="10">
        <v>16349113.0932</v>
      </c>
      <c r="F16" s="10">
        <v>21210950.329999998</v>
      </c>
      <c r="G16" s="10">
        <v>4861837.2368000103</v>
      </c>
      <c r="H16" s="9">
        <v>69</v>
      </c>
      <c r="I16" s="14">
        <v>84.21</v>
      </c>
      <c r="J16" s="14">
        <f t="shared" si="0"/>
        <v>15.209999999999994</v>
      </c>
      <c r="K16" s="10">
        <v>5715089.0700000003</v>
      </c>
      <c r="L16" s="15">
        <v>4657491.773</v>
      </c>
      <c r="M16" s="15">
        <f t="shared" si="1"/>
        <v>-1057597.2970000003</v>
      </c>
    </row>
    <row r="17" spans="1:13" ht="16.2" customHeight="1" x14ac:dyDescent="0.25">
      <c r="A17" s="8" t="s">
        <v>13</v>
      </c>
      <c r="B17" s="9">
        <v>39.380000000000003</v>
      </c>
      <c r="C17" s="9">
        <v>38.119999999999997</v>
      </c>
      <c r="D17" s="9">
        <v>-1.26</v>
      </c>
      <c r="E17" s="10">
        <v>14192955.5568</v>
      </c>
      <c r="F17" s="10">
        <v>19037146.190000001</v>
      </c>
      <c r="G17" s="10">
        <v>4844190.6332</v>
      </c>
      <c r="H17" s="9">
        <v>36</v>
      </c>
      <c r="I17" s="14">
        <v>38.520000000000003</v>
      </c>
      <c r="J17" s="14">
        <f t="shared" si="0"/>
        <v>2.5200000000000031</v>
      </c>
      <c r="K17" s="10">
        <v>7672367.4699999997</v>
      </c>
      <c r="L17" s="15">
        <v>7844937.9699999997</v>
      </c>
      <c r="M17" s="15">
        <f t="shared" si="1"/>
        <v>172570.5</v>
      </c>
    </row>
    <row r="18" spans="1:13" ht="16.2" customHeight="1" x14ac:dyDescent="0.25">
      <c r="A18" s="8" t="s">
        <v>35</v>
      </c>
      <c r="B18" s="9">
        <v>4</v>
      </c>
      <c r="C18" s="9">
        <v>4</v>
      </c>
      <c r="D18" s="9">
        <v>0</v>
      </c>
      <c r="E18" s="10">
        <v>383116</v>
      </c>
      <c r="F18" s="10">
        <v>1399779</v>
      </c>
      <c r="G18" s="10">
        <v>1016663</v>
      </c>
      <c r="H18" s="9">
        <v>2</v>
      </c>
      <c r="I18" s="14">
        <v>5.08</v>
      </c>
      <c r="J18" s="14">
        <f t="shared" si="0"/>
        <v>3.08</v>
      </c>
      <c r="K18" s="10">
        <v>363196.15999999997</v>
      </c>
      <c r="L18" s="15">
        <v>52193.120000000003</v>
      </c>
      <c r="M18" s="15">
        <f t="shared" si="1"/>
        <v>-311003.03999999998</v>
      </c>
    </row>
    <row r="19" spans="1:13" ht="16.2" customHeight="1" x14ac:dyDescent="0.25">
      <c r="A19" s="8" t="s">
        <v>14</v>
      </c>
      <c r="B19" s="9">
        <v>10.5</v>
      </c>
      <c r="C19" s="9">
        <v>17.260000000000002</v>
      </c>
      <c r="D19" s="9">
        <v>6.76</v>
      </c>
      <c r="E19" s="10">
        <v>10055235.5</v>
      </c>
      <c r="F19" s="10">
        <v>13000287.220000001</v>
      </c>
      <c r="G19" s="10">
        <v>2945051.72</v>
      </c>
      <c r="H19" s="9">
        <v>15</v>
      </c>
      <c r="I19" s="14">
        <v>13.12</v>
      </c>
      <c r="J19" s="14">
        <f t="shared" si="0"/>
        <v>-1.8800000000000008</v>
      </c>
      <c r="K19" s="10">
        <v>4483674.79</v>
      </c>
      <c r="L19" s="15">
        <v>1185621.6000000001</v>
      </c>
      <c r="M19" s="15">
        <f t="shared" si="1"/>
        <v>-3298053.19</v>
      </c>
    </row>
    <row r="20" spans="1:13" ht="16.2" customHeight="1" x14ac:dyDescent="0.25">
      <c r="A20" s="8" t="s">
        <v>15</v>
      </c>
      <c r="B20" s="9">
        <v>1</v>
      </c>
      <c r="C20" s="9">
        <v>0</v>
      </c>
      <c r="D20" s="9">
        <v>-1</v>
      </c>
      <c r="E20" s="10">
        <v>20141</v>
      </c>
      <c r="F20" s="10">
        <v>0</v>
      </c>
      <c r="G20" s="10">
        <v>-20141</v>
      </c>
      <c r="H20" s="9">
        <v>2</v>
      </c>
      <c r="I20" s="14">
        <v>0</v>
      </c>
      <c r="J20" s="14">
        <f t="shared" si="0"/>
        <v>-2</v>
      </c>
      <c r="K20" s="10">
        <v>20141</v>
      </c>
      <c r="L20" s="15">
        <v>0</v>
      </c>
      <c r="M20" s="15">
        <f t="shared" si="1"/>
        <v>-20141</v>
      </c>
    </row>
    <row r="21" spans="1:13" ht="16.2" customHeight="1" x14ac:dyDescent="0.25">
      <c r="A21" s="8" t="s">
        <v>16</v>
      </c>
      <c r="B21" s="9">
        <v>121.49</v>
      </c>
      <c r="C21" s="9">
        <v>113.43</v>
      </c>
      <c r="D21" s="9">
        <v>-8.0599999999999898</v>
      </c>
      <c r="E21" s="10">
        <v>82543147.980000004</v>
      </c>
      <c r="F21" s="10">
        <v>64112921.82</v>
      </c>
      <c r="G21" s="10">
        <v>-18430226.16</v>
      </c>
      <c r="H21" s="9">
        <v>159</v>
      </c>
      <c r="I21" s="14">
        <v>132.41999999999999</v>
      </c>
      <c r="J21" s="14">
        <f t="shared" si="0"/>
        <v>-26.580000000000013</v>
      </c>
      <c r="K21" s="10">
        <v>37439935.32</v>
      </c>
      <c r="L21" s="15">
        <v>26357836.973000001</v>
      </c>
      <c r="M21" s="15">
        <f t="shared" si="1"/>
        <v>-11082098.346999999</v>
      </c>
    </row>
    <row r="22" spans="1:13" ht="16.2" customHeight="1" x14ac:dyDescent="0.25">
      <c r="A22" s="8" t="s">
        <v>17</v>
      </c>
      <c r="B22" s="9">
        <v>7.23</v>
      </c>
      <c r="C22" s="9">
        <v>2</v>
      </c>
      <c r="D22" s="9">
        <v>-5.23</v>
      </c>
      <c r="E22" s="10">
        <v>1813785.8537999999</v>
      </c>
      <c r="F22" s="10">
        <v>169234</v>
      </c>
      <c r="G22" s="10">
        <v>-1644551.8537999999</v>
      </c>
      <c r="H22" s="9">
        <v>2</v>
      </c>
      <c r="I22" s="14">
        <v>2</v>
      </c>
      <c r="J22" s="14">
        <f t="shared" si="0"/>
        <v>0</v>
      </c>
      <c r="K22" s="10">
        <v>118000</v>
      </c>
      <c r="L22" s="15">
        <v>210811</v>
      </c>
      <c r="M22" s="15">
        <f t="shared" si="1"/>
        <v>92811</v>
      </c>
    </row>
    <row r="23" spans="1:13" ht="16.2" customHeight="1" x14ac:dyDescent="0.25">
      <c r="A23" s="8" t="s">
        <v>18</v>
      </c>
      <c r="B23" s="9">
        <v>102.91</v>
      </c>
      <c r="C23" s="9">
        <v>97.45</v>
      </c>
      <c r="D23" s="9">
        <v>-5.4600000000000097</v>
      </c>
      <c r="E23" s="10">
        <v>57536187.890799999</v>
      </c>
      <c r="F23" s="10">
        <v>99665717.159999996</v>
      </c>
      <c r="G23" s="10">
        <v>42129529.269199997</v>
      </c>
      <c r="H23" s="9">
        <v>158</v>
      </c>
      <c r="I23" s="14">
        <v>152.29</v>
      </c>
      <c r="J23" s="14">
        <f t="shared" si="0"/>
        <v>-5.710000000000008</v>
      </c>
      <c r="K23" s="10">
        <v>93031441.079999998</v>
      </c>
      <c r="L23" s="15">
        <v>96594143</v>
      </c>
      <c r="M23" s="15">
        <f t="shared" si="1"/>
        <v>3562701.9200000018</v>
      </c>
    </row>
    <row r="24" spans="1:13" ht="16.2" customHeight="1" x14ac:dyDescent="0.25">
      <c r="A24" s="8" t="s">
        <v>19</v>
      </c>
      <c r="B24" s="9">
        <v>7</v>
      </c>
      <c r="C24" s="9">
        <v>5</v>
      </c>
      <c r="D24" s="9">
        <v>-2</v>
      </c>
      <c r="E24" s="10">
        <v>415719</v>
      </c>
      <c r="F24" s="10">
        <v>5520100</v>
      </c>
      <c r="G24" s="10">
        <v>5104381</v>
      </c>
      <c r="H24" s="9">
        <v>7</v>
      </c>
      <c r="I24" s="14">
        <v>8</v>
      </c>
      <c r="J24" s="14">
        <f t="shared" si="0"/>
        <v>1</v>
      </c>
      <c r="K24" s="10">
        <v>283678.7</v>
      </c>
      <c r="L24" s="15">
        <v>1627435</v>
      </c>
      <c r="M24" s="15">
        <f t="shared" si="1"/>
        <v>1343756.3</v>
      </c>
    </row>
    <row r="25" spans="1:13" ht="16.2" customHeight="1" x14ac:dyDescent="0.25">
      <c r="A25" s="8" t="s">
        <v>20</v>
      </c>
      <c r="B25" s="9">
        <v>0</v>
      </c>
      <c r="C25" s="9">
        <v>0</v>
      </c>
      <c r="D25" s="9">
        <v>0</v>
      </c>
      <c r="E25" s="10">
        <v>0</v>
      </c>
      <c r="F25" s="10">
        <v>0</v>
      </c>
      <c r="G25" s="10">
        <v>0</v>
      </c>
      <c r="H25" s="9">
        <v>0</v>
      </c>
      <c r="I25" s="14">
        <v>0</v>
      </c>
      <c r="J25" s="14">
        <v>0</v>
      </c>
      <c r="K25" s="10">
        <v>0</v>
      </c>
      <c r="L25" s="15">
        <v>0</v>
      </c>
      <c r="M25" s="15">
        <f t="shared" si="1"/>
        <v>0</v>
      </c>
    </row>
    <row r="26" spans="1:13" ht="16.2" customHeight="1" x14ac:dyDescent="0.25">
      <c r="A26" s="8" t="s">
        <v>21</v>
      </c>
      <c r="B26" s="9">
        <v>38</v>
      </c>
      <c r="C26" s="9">
        <v>32</v>
      </c>
      <c r="D26" s="9">
        <v>-6</v>
      </c>
      <c r="E26" s="10">
        <v>14523526</v>
      </c>
      <c r="F26" s="10">
        <v>13717540</v>
      </c>
      <c r="G26" s="10">
        <v>-805986</v>
      </c>
      <c r="H26" s="9">
        <v>32</v>
      </c>
      <c r="I26" s="14">
        <v>32</v>
      </c>
      <c r="J26" s="14">
        <f t="shared" si="0"/>
        <v>0</v>
      </c>
      <c r="K26" s="10">
        <v>12791895</v>
      </c>
      <c r="L26" s="15">
        <v>14496562.5</v>
      </c>
      <c r="M26" s="15">
        <f t="shared" si="1"/>
        <v>1704667.5</v>
      </c>
    </row>
    <row r="27" spans="1:13" ht="16.2" customHeight="1" x14ac:dyDescent="0.25">
      <c r="A27" s="18" t="s">
        <v>22</v>
      </c>
      <c r="B27" s="11">
        <v>1304</v>
      </c>
      <c r="C27" s="11">
        <v>1320.99999999999</v>
      </c>
      <c r="D27" s="11">
        <v>16.999999999997499</v>
      </c>
      <c r="E27" s="12">
        <v>730372225.28999996</v>
      </c>
      <c r="F27" s="12">
        <v>873559739.74000001</v>
      </c>
      <c r="G27" s="12">
        <v>143187514.449999</v>
      </c>
      <c r="H27" s="19">
        <v>1207</v>
      </c>
      <c r="I27" s="11">
        <v>1218</v>
      </c>
      <c r="J27" s="11">
        <f t="shared" si="0"/>
        <v>11</v>
      </c>
      <c r="K27" s="20">
        <f>SUM(K3:K26)</f>
        <v>287366620.38999999</v>
      </c>
      <c r="L27" s="12">
        <v>301997101.95099998</v>
      </c>
      <c r="M27" s="12">
        <f t="shared" si="1"/>
        <v>14630481.56099999</v>
      </c>
    </row>
    <row r="28" spans="1:13" ht="13.8" customHeight="1" x14ac:dyDescent="0.25">
      <c r="A28" s="4" t="s">
        <v>23</v>
      </c>
      <c r="B28" s="13"/>
      <c r="C28" s="13"/>
      <c r="D28" s="13"/>
      <c r="E28" s="4"/>
      <c r="F28" s="4"/>
      <c r="G28" s="4"/>
      <c r="H28" s="4"/>
      <c r="I28" s="4"/>
      <c r="J28" s="4"/>
      <c r="K28" s="4"/>
      <c r="L28" s="4"/>
      <c r="M28" s="4"/>
    </row>
    <row r="29" spans="1:13" ht="13.8" customHeight="1" x14ac:dyDescent="0.25">
      <c r="B29" s="4"/>
      <c r="C29" s="4"/>
      <c r="D29" s="4"/>
    </row>
  </sheetData>
  <mergeCells count="1">
    <mergeCell ref="A1:M1"/>
  </mergeCells>
  <phoneticPr fontId="8" type="noConversion"/>
  <conditionalFormatting sqref="A3:A9">
    <cfRule type="duplicateValues" dxfId="2" priority="3"/>
  </conditionalFormatting>
  <conditionalFormatting sqref="A10:A12">
    <cfRule type="duplicateValues" dxfId="1" priority="2"/>
  </conditionalFormatting>
  <conditionalFormatting sqref="A13:A2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8BA83-F6B9-4FC0-886E-FAC1846B7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33BCC-F636-4EFD-867A-DAE0880950C8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fae3982-4ce0-4509-89e9-42ef7ee79277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D9D9A1-05B9-4D53-A451-3A4C17DB9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2016-07-29T17:46:39Z</dcterms:created>
  <dcterms:modified xsi:type="dcterms:W3CDTF">2023-10-05T11:54:48Z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